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oc\komfin\А БЮДЖЕТ\Дума на 2025-2027 годы\6 Проект корректировки 25-27 (район) декабрь 2025\Актуальная редакция\"/>
    </mc:Choice>
  </mc:AlternateContent>
  <bookViews>
    <workbookView xWindow="360" yWindow="15" windowWidth="20955" windowHeight="9720"/>
  </bookViews>
  <sheets>
    <sheet name="на 2025 год" sheetId="1" r:id="rId1"/>
  </sheets>
  <definedNames>
    <definedName name="Print_Area_0" localSheetId="0">'на 2025 год'!$A$7:$P$21</definedName>
    <definedName name="Print_Titles" localSheetId="0">'на 2025 год'!$9:$11</definedName>
    <definedName name="_xlnm.Print_Area" localSheetId="0">'на 2025 год'!$A$1:$P$20</definedName>
  </definedNames>
  <calcPr calcId="162913"/>
</workbook>
</file>

<file path=xl/calcChain.xml><?xml version="1.0" encoding="utf-8"?>
<calcChain xmlns="http://schemas.openxmlformats.org/spreadsheetml/2006/main">
  <c r="L15" i="1" l="1"/>
  <c r="L13" i="1"/>
  <c r="O12" i="1" l="1"/>
  <c r="D12" i="1"/>
  <c r="D14" i="1" l="1"/>
  <c r="D13" i="1"/>
  <c r="F12" i="1" l="1"/>
  <c r="P17" i="1"/>
  <c r="P18" i="1"/>
  <c r="P13" i="1"/>
  <c r="P15" i="1"/>
  <c r="H19" i="1"/>
  <c r="D16" i="1"/>
  <c r="P16" i="1" s="1"/>
  <c r="P12" i="1"/>
  <c r="O19" i="1"/>
  <c r="M19" i="1"/>
  <c r="K19" i="1"/>
  <c r="J19" i="1"/>
  <c r="I19" i="1"/>
  <c r="G19" i="1"/>
  <c r="E19" i="1"/>
  <c r="C19" i="1"/>
  <c r="N14" i="1"/>
  <c r="N19" i="1" s="1"/>
  <c r="L19" i="1"/>
  <c r="F19" i="1" l="1"/>
  <c r="P14" i="1"/>
  <c r="D19" i="1"/>
  <c r="P19" i="1" l="1"/>
</calcChain>
</file>

<file path=xl/sharedStrings.xml><?xml version="1.0" encoding="utf-8"?>
<sst xmlns="http://schemas.openxmlformats.org/spreadsheetml/2006/main" count="33" uniqueCount="33">
  <si>
    <t>к решению Думы Белоярского района</t>
  </si>
  <si>
    <t>ПРИЛОЖЕНИЕ 20</t>
  </si>
  <si>
    <t xml:space="preserve">от 5 декабря 2024 года № 83     </t>
  </si>
  <si>
    <t>Р А С П Р Е Д Е Л Е Н И Е 
межбюджетных трансфертов  бюджетам поселений Белоярского района на 2025 год</t>
  </si>
  <si>
    <t>(рублей)</t>
  </si>
  <si>
    <t>№ п/п</t>
  </si>
  <si>
    <t xml:space="preserve">Наименование поселения </t>
  </si>
  <si>
    <t xml:space="preserve">Дотации на выравнивание  бюджетной обеспеченности поселений </t>
  </si>
  <si>
    <t xml:space="preserve">Иные межбюджетные трансферты </t>
  </si>
  <si>
    <t xml:space="preserve">Субвенции </t>
  </si>
  <si>
    <t>Субсидии</t>
  </si>
  <si>
    <t>Сумма на год</t>
  </si>
  <si>
    <t xml:space="preserve"> для обеспечения сбалансирован-ности бюджетов поселений </t>
  </si>
  <si>
    <t>иные межбюджетные трансферты за счет бюджетных ассигнований резервного фонда Правительства Ханты-Мансийского автономного округа - Югры, за исключением расходов, источником финансового обеспечения которых являются иные межбюджетные трансферты на реализацию наказов избирателей депутатам Думы Ханты-Мансийского автономного округа - Югры</t>
  </si>
  <si>
    <t xml:space="preserve"> для осуществления органами местного самоуправления поселений полномочий органов местного самоуправления Белоярского района на основании соглашений о передаче осуществления части полномочий органов местного самоуправления Белоярского района органам местного самоуправления поселений Белоярского района</t>
  </si>
  <si>
    <t>на поощрение достижения наилучших показателей деятельности органов местного самоуправления поселений Белоярского района</t>
  </si>
  <si>
    <t>на осуществление переданных полномочий Российской Федерации на государственную регистрацию актов гражданского состояния</t>
  </si>
  <si>
    <t>на 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– Югры</t>
  </si>
  <si>
    <t xml:space="preserve">осуществление первичного воинского учета органами местного самоуправления поселений, муниципальных и городских округов </t>
  </si>
  <si>
    <t xml:space="preserve">на осуществление первичного воинского учета органами местного самоуправления поселений, муниципальных и городских округов </t>
  </si>
  <si>
    <t>на реализацию полномочий в области строительства и жилищных отношений</t>
  </si>
  <si>
    <t xml:space="preserve"> на реализацию инициативных проектов, отобранных по результатам конкурса</t>
  </si>
  <si>
    <t xml:space="preserve"> на 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 за счет средств Ханты - Мансийского автономного округа - Югры</t>
  </si>
  <si>
    <t>городское поселение Белоярский</t>
  </si>
  <si>
    <t>сельское поселение Верхнеказымский</t>
  </si>
  <si>
    <t>сельское поселение Казым</t>
  </si>
  <si>
    <t>сельское поселение Лыхма</t>
  </si>
  <si>
    <t>сельское поселение Полноват</t>
  </si>
  <si>
    <t>сельское поселение Сорум</t>
  </si>
  <si>
    <t>сельское поселение Сосновка</t>
  </si>
  <si>
    <t>Всего</t>
  </si>
  <si>
    <t>__________________</t>
  </si>
  <si>
    <t>на поощрение за достижение высоких показателей качества организации и осуществления бюджетного процесса по результатам оценок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</si>
</sst>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9" x14ac:knownFonts="1">
    <font>
      <sz val="11"/>
      <color indexed="64"/>
      <name val="Calibri"/>
    </font>
    <font>
      <sz val="10"/>
      <name val="Arial"/>
    </font>
    <font>
      <sz val="14"/>
      <name val="Times New Roman"/>
    </font>
    <font>
      <b/>
      <sz val="14"/>
      <name val="Times New Roman"/>
    </font>
    <font>
      <sz val="12"/>
      <name val="Times New Roman"/>
    </font>
    <font>
      <b/>
      <sz val="12"/>
      <name val="Times New Roman"/>
    </font>
    <font>
      <b/>
      <sz val="12"/>
      <color indexed="64"/>
      <name val="Times New Roman"/>
    </font>
    <font>
      <b/>
      <sz val="11"/>
      <color indexed="64"/>
      <name val="Times New Roman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26"/>
      </patternFill>
    </fill>
    <fill>
      <patternFill patternType="solid">
        <fgColor theme="0"/>
        <bgColor theme="0"/>
      </patternFill>
    </fill>
    <fill>
      <patternFill patternType="solid">
        <fgColor indexed="5"/>
        <bgColor indexed="5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1" fillId="0" borderId="0" xfId="1" applyFont="1"/>
    <xf numFmtId="0" fontId="3" fillId="0" borderId="0" xfId="1" applyFont="1" applyAlignment="1" applyProtection="1">
      <alignment horizontal="center" vertical="center" wrapText="1"/>
      <protection hidden="1"/>
    </xf>
    <xf numFmtId="0" fontId="1" fillId="0" borderId="0" xfId="1" applyFont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 applyAlignment="1" applyProtection="1">
      <alignment horizontal="center"/>
      <protection hidden="1"/>
    </xf>
    <xf numFmtId="0" fontId="5" fillId="0" borderId="1" xfId="1" applyFont="1" applyBorder="1" applyAlignment="1" applyProtection="1">
      <alignment horizontal="center" vertical="center" wrapText="1"/>
      <protection hidden="1"/>
    </xf>
    <xf numFmtId="0" fontId="4" fillId="0" borderId="0" xfId="1" applyFont="1" applyAlignment="1" applyProtection="1">
      <alignment horizontal="center" vertical="center" wrapText="1"/>
      <protection hidden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1" applyFont="1" applyBorder="1" applyAlignment="1" applyProtection="1">
      <alignment horizontal="center" vertical="top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Border="1" applyAlignment="1" applyProtection="1">
      <alignment horizontal="left" vertical="top" wrapText="1"/>
      <protection hidden="1"/>
    </xf>
    <xf numFmtId="4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1" xfId="1" applyNumberFormat="1" applyFont="1" applyBorder="1" applyAlignment="1" applyProtection="1">
      <alignment horizontal="center" vertical="center" wrapText="1"/>
      <protection hidden="1"/>
    </xf>
    <xf numFmtId="4" fontId="4" fillId="3" borderId="1" xfId="1" applyNumberFormat="1" applyFont="1" applyFill="1" applyBorder="1" applyAlignment="1" applyProtection="1">
      <alignment horizontal="center" vertical="center" wrapText="1"/>
      <protection hidden="1"/>
    </xf>
    <xf numFmtId="4" fontId="4" fillId="4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Font="1" applyBorder="1" applyProtection="1">
      <protection hidden="1"/>
    </xf>
    <xf numFmtId="0" fontId="4" fillId="0" borderId="1" xfId="1" applyFont="1" applyBorder="1" applyProtection="1">
      <protection hidden="1"/>
    </xf>
    <xf numFmtId="0" fontId="5" fillId="0" borderId="1" xfId="1" applyFont="1" applyBorder="1" applyAlignment="1" applyProtection="1">
      <alignment horizontal="left"/>
      <protection hidden="1"/>
    </xf>
    <xf numFmtId="4" fontId="5" fillId="2" borderId="1" xfId="1" applyNumberFormat="1" applyFont="1" applyFill="1" applyBorder="1" applyAlignment="1" applyProtection="1">
      <alignment horizontal="center" vertical="center"/>
      <protection hidden="1"/>
    </xf>
    <xf numFmtId="4" fontId="5" fillId="0" borderId="1" xfId="1" applyNumberFormat="1" applyFont="1" applyBorder="1" applyAlignment="1" applyProtection="1">
      <alignment horizontal="center" vertical="center"/>
      <protection hidden="1"/>
    </xf>
    <xf numFmtId="4" fontId="8" fillId="0" borderId="1" xfId="1" applyNumberFormat="1" applyFont="1" applyBorder="1" applyAlignment="1" applyProtection="1">
      <alignment horizontal="center" vertical="center" wrapText="1"/>
      <protection hidden="1"/>
    </xf>
    <xf numFmtId="0" fontId="2" fillId="0" borderId="0" xfId="1" applyFont="1" applyAlignment="1" applyProtection="1">
      <alignment horizontal="right" wrapText="1"/>
      <protection hidden="1"/>
    </xf>
    <xf numFmtId="0" fontId="2" fillId="0" borderId="0" xfId="1" applyFont="1" applyAlignment="1" applyProtection="1">
      <alignment horizontal="right"/>
      <protection hidden="1"/>
    </xf>
    <xf numFmtId="0" fontId="2" fillId="0" borderId="0" xfId="1" applyFont="1" applyAlignment="1" applyProtection="1">
      <alignment horizontal="right" wrapText="1"/>
      <protection hidden="1"/>
    </xf>
    <xf numFmtId="0" fontId="1" fillId="0" borderId="6" xfId="1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0" borderId="0" xfId="1" applyFont="1" applyAlignment="1" applyProtection="1">
      <alignment horizontal="center" vertical="top" wrapText="1"/>
      <protection hidden="1"/>
    </xf>
    <xf numFmtId="0" fontId="5" fillId="0" borderId="1" xfId="1" applyFont="1" applyBorder="1" applyAlignment="1" applyProtection="1">
      <alignment horizontal="center" vertical="center" wrapText="1"/>
      <protection hidden="1"/>
    </xf>
    <xf numFmtId="0" fontId="5" fillId="2" borderId="1" xfId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MO20"/>
  <sheetViews>
    <sheetView showGridLines="0" tabSelected="1" view="pageBreakPreview" topLeftCell="B1" workbookViewId="0">
      <selection activeCell="A7" sqref="A7:P7"/>
    </sheetView>
  </sheetViews>
  <sheetFormatPr defaultColWidth="9.28515625" defaultRowHeight="15" x14ac:dyDescent="0.25"/>
  <cols>
    <col min="1" max="1" width="5.7109375" style="1" customWidth="1"/>
    <col min="2" max="2" width="21" style="1" customWidth="1"/>
    <col min="3" max="3" width="18.140625" style="1" customWidth="1"/>
    <col min="4" max="4" width="16" style="1" customWidth="1"/>
    <col min="5" max="5" width="27.42578125" style="1" customWidth="1"/>
    <col min="6" max="6" width="24.28515625" style="1" customWidth="1"/>
    <col min="7" max="8" width="16.85546875" style="1" customWidth="1"/>
    <col min="9" max="9" width="18.5703125" style="1" customWidth="1"/>
    <col min="10" max="10" width="18" style="1" customWidth="1"/>
    <col min="11" max="11" width="18.85546875" style="1" hidden="1" customWidth="1"/>
    <col min="12" max="12" width="17.42578125" style="1" customWidth="1"/>
    <col min="13" max="13" width="16.5703125" style="1" customWidth="1"/>
    <col min="14" max="14" width="16.7109375" style="1" customWidth="1"/>
    <col min="15" max="15" width="18.42578125" style="1" customWidth="1"/>
    <col min="16" max="16" width="15.140625" style="1" customWidth="1"/>
    <col min="17" max="261" width="9.140625" style="1" customWidth="1"/>
    <col min="262" max="1029" width="9.28515625" style="1"/>
  </cols>
  <sheetData>
    <row r="3" spans="1:17" ht="18" customHeight="1" x14ac:dyDescent="0.3">
      <c r="A3" s="2"/>
      <c r="B3" s="2"/>
      <c r="C3" s="2"/>
      <c r="D3" s="2"/>
      <c r="E3" s="2"/>
      <c r="F3" s="24" t="s">
        <v>1</v>
      </c>
      <c r="G3" s="24"/>
      <c r="H3" s="24"/>
      <c r="I3" s="24"/>
      <c r="J3" s="24"/>
      <c r="K3" s="24"/>
      <c r="L3" s="24"/>
      <c r="M3" s="24"/>
      <c r="N3" s="24"/>
      <c r="O3" s="24"/>
      <c r="P3" s="24"/>
      <c r="Q3" s="3"/>
    </row>
    <row r="4" spans="1:17" ht="20.25" customHeight="1" x14ac:dyDescent="0.3">
      <c r="A4" s="2"/>
      <c r="B4" s="2"/>
      <c r="C4" s="2"/>
      <c r="D4" s="2"/>
      <c r="E4" s="2"/>
      <c r="F4" s="25" t="s">
        <v>0</v>
      </c>
      <c r="G4" s="25"/>
      <c r="H4" s="25"/>
      <c r="I4" s="25"/>
      <c r="J4" s="25"/>
      <c r="K4" s="25"/>
      <c r="L4" s="25"/>
      <c r="M4" s="25"/>
      <c r="N4" s="25"/>
      <c r="O4" s="25"/>
      <c r="P4" s="25"/>
      <c r="Q4" s="3"/>
    </row>
    <row r="5" spans="1:17" ht="20.25" customHeight="1" x14ac:dyDescent="0.3">
      <c r="A5" s="2"/>
      <c r="B5" s="2"/>
      <c r="C5" s="2"/>
      <c r="D5" s="2"/>
      <c r="E5" s="2"/>
      <c r="F5" s="25" t="s">
        <v>2</v>
      </c>
      <c r="G5" s="25"/>
      <c r="H5" s="25"/>
      <c r="I5" s="25"/>
      <c r="J5" s="25"/>
      <c r="K5" s="25"/>
      <c r="L5" s="25"/>
      <c r="M5" s="25"/>
      <c r="N5" s="25"/>
      <c r="O5" s="25"/>
      <c r="P5" s="25"/>
      <c r="Q5" s="3"/>
    </row>
    <row r="6" spans="1:17" ht="20.25" customHeight="1" x14ac:dyDescent="0.3">
      <c r="A6" s="2"/>
      <c r="B6" s="2"/>
      <c r="C6" s="2"/>
      <c r="D6" s="2"/>
      <c r="E6" s="2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3"/>
    </row>
    <row r="7" spans="1:17" ht="41.25" customHeight="1" x14ac:dyDescent="0.25">
      <c r="A7" s="30" t="s">
        <v>3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"/>
    </row>
    <row r="8" spans="1:17" ht="16.5" customHeight="1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3"/>
      <c r="L8" s="3"/>
      <c r="M8" s="3"/>
      <c r="N8" s="3"/>
      <c r="O8" s="3"/>
      <c r="P8" s="5" t="s">
        <v>4</v>
      </c>
      <c r="Q8" s="3"/>
    </row>
    <row r="9" spans="1:17" ht="26.25" customHeight="1" x14ac:dyDescent="0.25">
      <c r="A9" s="31" t="s">
        <v>5</v>
      </c>
      <c r="B9" s="31" t="s">
        <v>6</v>
      </c>
      <c r="C9" s="32" t="s">
        <v>7</v>
      </c>
      <c r="D9" s="27" t="s">
        <v>8</v>
      </c>
      <c r="E9" s="28"/>
      <c r="F9" s="28"/>
      <c r="G9" s="28"/>
      <c r="H9" s="29"/>
      <c r="I9" s="27" t="s">
        <v>9</v>
      </c>
      <c r="J9" s="28"/>
      <c r="K9" s="28"/>
      <c r="L9" s="29"/>
      <c r="M9" s="27" t="s">
        <v>10</v>
      </c>
      <c r="N9" s="28"/>
      <c r="O9" s="29"/>
      <c r="P9" s="31" t="s">
        <v>11</v>
      </c>
      <c r="Q9" s="7"/>
    </row>
    <row r="10" spans="1:17" ht="271.5" customHeight="1" x14ac:dyDescent="0.25">
      <c r="A10" s="31"/>
      <c r="B10" s="31"/>
      <c r="C10" s="32"/>
      <c r="D10" s="8" t="s">
        <v>12</v>
      </c>
      <c r="E10" s="9" t="s">
        <v>13</v>
      </c>
      <c r="F10" s="9" t="s">
        <v>14</v>
      </c>
      <c r="G10" s="9" t="s">
        <v>15</v>
      </c>
      <c r="H10" s="9" t="s">
        <v>32</v>
      </c>
      <c r="I10" s="9" t="s">
        <v>16</v>
      </c>
      <c r="J10" s="9" t="s">
        <v>17</v>
      </c>
      <c r="K10" s="10" t="s">
        <v>18</v>
      </c>
      <c r="L10" s="10" t="s">
        <v>19</v>
      </c>
      <c r="M10" s="10" t="s">
        <v>20</v>
      </c>
      <c r="N10" s="10" t="s">
        <v>21</v>
      </c>
      <c r="O10" s="10" t="s">
        <v>22</v>
      </c>
      <c r="P10" s="31"/>
      <c r="Q10" s="7"/>
    </row>
    <row r="11" spans="1:17" ht="15.75" customHeight="1" x14ac:dyDescent="0.25">
      <c r="A11" s="6">
        <v>1</v>
      </c>
      <c r="B11" s="6">
        <v>2</v>
      </c>
      <c r="C11" s="6">
        <v>3</v>
      </c>
      <c r="D11" s="6">
        <v>4</v>
      </c>
      <c r="E11" s="6">
        <v>5</v>
      </c>
      <c r="F11" s="6">
        <v>6</v>
      </c>
      <c r="G11" s="6">
        <v>7</v>
      </c>
      <c r="H11" s="6">
        <v>8</v>
      </c>
      <c r="I11" s="6">
        <v>9</v>
      </c>
      <c r="J11" s="6">
        <v>10</v>
      </c>
      <c r="K11" s="6">
        <v>8</v>
      </c>
      <c r="L11" s="6">
        <v>11</v>
      </c>
      <c r="M11" s="6">
        <v>12</v>
      </c>
      <c r="N11" s="6">
        <v>13</v>
      </c>
      <c r="O11" s="6">
        <v>14</v>
      </c>
      <c r="P11" s="6">
        <v>15</v>
      </c>
      <c r="Q11" s="7"/>
    </row>
    <row r="12" spans="1:17" ht="32.25" customHeight="1" x14ac:dyDescent="0.25">
      <c r="A12" s="11">
        <v>1</v>
      </c>
      <c r="B12" s="12" t="s">
        <v>23</v>
      </c>
      <c r="C12" s="13">
        <v>48181600</v>
      </c>
      <c r="D12" s="14">
        <f>35935.2+5000000</f>
        <v>5035935.2</v>
      </c>
      <c r="E12" s="14">
        <v>61050000</v>
      </c>
      <c r="F12" s="14">
        <f>1375300-1033403.87</f>
        <v>341896.13</v>
      </c>
      <c r="G12" s="14">
        <v>0</v>
      </c>
      <c r="H12" s="14">
        <v>0</v>
      </c>
      <c r="I12" s="14">
        <v>0</v>
      </c>
      <c r="J12" s="15">
        <v>0</v>
      </c>
      <c r="K12" s="16"/>
      <c r="L12" s="14">
        <v>0</v>
      </c>
      <c r="M12" s="14">
        <v>0</v>
      </c>
      <c r="N12" s="14">
        <v>0</v>
      </c>
      <c r="O12" s="14">
        <f>17796700-3136000</f>
        <v>14660700</v>
      </c>
      <c r="P12" s="14">
        <f t="shared" ref="P12:P19" si="0">C12+D12+F12+I12+K12+J12+L12+O135+E12+O12+N12+G12+M12+H12</f>
        <v>129270131.33000001</v>
      </c>
      <c r="Q12" s="7"/>
    </row>
    <row r="13" spans="1:17" ht="31.5" x14ac:dyDescent="0.25">
      <c r="A13" s="11">
        <v>2</v>
      </c>
      <c r="B13" s="12" t="s">
        <v>24</v>
      </c>
      <c r="C13" s="13">
        <v>3614800</v>
      </c>
      <c r="D13" s="14">
        <f>6718078.17+3118644.81</f>
        <v>9836722.9800000004</v>
      </c>
      <c r="E13" s="14">
        <v>0</v>
      </c>
      <c r="F13" s="14">
        <v>0</v>
      </c>
      <c r="G13" s="14">
        <v>800000</v>
      </c>
      <c r="H13" s="14">
        <v>0</v>
      </c>
      <c r="I13" s="14">
        <v>13000</v>
      </c>
      <c r="J13" s="15">
        <v>5000</v>
      </c>
      <c r="K13" s="16"/>
      <c r="L13" s="14">
        <f>1144644.59-18616.2</f>
        <v>1126028.3900000001</v>
      </c>
      <c r="M13" s="14">
        <v>0</v>
      </c>
      <c r="N13" s="14">
        <v>5730418.2000000002</v>
      </c>
      <c r="O13" s="14">
        <v>0</v>
      </c>
      <c r="P13" s="14">
        <f t="shared" si="0"/>
        <v>21125969.57</v>
      </c>
      <c r="Q13" s="7"/>
    </row>
    <row r="14" spans="1:17" ht="31.5" x14ac:dyDescent="0.25">
      <c r="A14" s="11">
        <v>3</v>
      </c>
      <c r="B14" s="12" t="s">
        <v>25</v>
      </c>
      <c r="C14" s="13">
        <v>32036600</v>
      </c>
      <c r="D14" s="14">
        <f>46907454.09-3118644.81</f>
        <v>43788809.280000001</v>
      </c>
      <c r="E14" s="14">
        <v>0</v>
      </c>
      <c r="F14" s="14">
        <v>0</v>
      </c>
      <c r="G14" s="14">
        <v>0</v>
      </c>
      <c r="H14" s="14">
        <v>42350</v>
      </c>
      <c r="I14" s="14">
        <v>0</v>
      </c>
      <c r="J14" s="15">
        <v>0</v>
      </c>
      <c r="K14" s="16"/>
      <c r="L14" s="14">
        <v>51668.52</v>
      </c>
      <c r="M14" s="14">
        <v>1925197.28</v>
      </c>
      <c r="N14" s="14">
        <f>1773313.64+9906017.98</f>
        <v>11679331.620000001</v>
      </c>
      <c r="O14" s="14">
        <v>0</v>
      </c>
      <c r="P14" s="14">
        <f t="shared" si="0"/>
        <v>89523956.700000003</v>
      </c>
      <c r="Q14" s="17"/>
    </row>
    <row r="15" spans="1:17" ht="31.5" x14ac:dyDescent="0.25">
      <c r="A15" s="11">
        <v>4</v>
      </c>
      <c r="B15" s="12" t="s">
        <v>26</v>
      </c>
      <c r="C15" s="13">
        <v>5312100</v>
      </c>
      <c r="D15" s="14">
        <v>4639507</v>
      </c>
      <c r="E15" s="14">
        <v>0</v>
      </c>
      <c r="F15" s="14">
        <v>0</v>
      </c>
      <c r="G15" s="14">
        <v>650000</v>
      </c>
      <c r="H15" s="14">
        <v>0</v>
      </c>
      <c r="I15" s="14">
        <v>16000</v>
      </c>
      <c r="J15" s="15">
        <v>6000</v>
      </c>
      <c r="K15" s="16"/>
      <c r="L15" s="14">
        <f>1088408.24+18616.2</f>
        <v>1107024.44</v>
      </c>
      <c r="M15" s="14">
        <v>0</v>
      </c>
      <c r="N15" s="14">
        <v>3872939</v>
      </c>
      <c r="O15" s="14">
        <v>0</v>
      </c>
      <c r="P15" s="14">
        <f t="shared" si="0"/>
        <v>15603570.439999999</v>
      </c>
      <c r="Q15" s="17"/>
    </row>
    <row r="16" spans="1:17" ht="31.5" x14ac:dyDescent="0.25">
      <c r="A16" s="11">
        <v>5</v>
      </c>
      <c r="B16" s="12" t="s">
        <v>27</v>
      </c>
      <c r="C16" s="13">
        <v>32582300</v>
      </c>
      <c r="D16" s="14">
        <f>13156213.9+391825+1346532.54+220103.1</f>
        <v>15114674.540000001</v>
      </c>
      <c r="E16" s="14">
        <v>0</v>
      </c>
      <c r="F16" s="14">
        <v>0</v>
      </c>
      <c r="G16" s="14">
        <v>0</v>
      </c>
      <c r="H16" s="14">
        <v>49410</v>
      </c>
      <c r="I16" s="14">
        <v>31000</v>
      </c>
      <c r="J16" s="15">
        <v>12000</v>
      </c>
      <c r="K16" s="16"/>
      <c r="L16" s="14">
        <v>498557.56</v>
      </c>
      <c r="M16" s="14">
        <v>0</v>
      </c>
      <c r="N16" s="14">
        <v>0</v>
      </c>
      <c r="O16" s="14">
        <v>0</v>
      </c>
      <c r="P16" s="14">
        <f t="shared" si="0"/>
        <v>48287942.100000001</v>
      </c>
      <c r="Q16" s="17"/>
    </row>
    <row r="17" spans="1:17" ht="31.5" x14ac:dyDescent="0.25">
      <c r="A17" s="11">
        <v>6</v>
      </c>
      <c r="B17" s="12" t="s">
        <v>28</v>
      </c>
      <c r="C17" s="13">
        <v>7802700</v>
      </c>
      <c r="D17" s="14">
        <v>7597212.3700000001</v>
      </c>
      <c r="E17" s="14">
        <v>0</v>
      </c>
      <c r="F17" s="14">
        <v>0</v>
      </c>
      <c r="G17" s="14">
        <v>0</v>
      </c>
      <c r="H17" s="14">
        <v>108240</v>
      </c>
      <c r="I17" s="14">
        <v>22000</v>
      </c>
      <c r="J17" s="15">
        <v>8500</v>
      </c>
      <c r="K17" s="16"/>
      <c r="L17" s="14">
        <v>736689.21</v>
      </c>
      <c r="M17" s="14">
        <v>0</v>
      </c>
      <c r="N17" s="14">
        <v>0</v>
      </c>
      <c r="O17" s="14">
        <v>0</v>
      </c>
      <c r="P17" s="14">
        <f t="shared" si="0"/>
        <v>16275341.580000002</v>
      </c>
      <c r="Q17" s="17"/>
    </row>
    <row r="18" spans="1:17" ht="31.5" x14ac:dyDescent="0.25">
      <c r="A18" s="11">
        <v>7</v>
      </c>
      <c r="B18" s="12" t="s">
        <v>29</v>
      </c>
      <c r="C18" s="13">
        <v>3944400</v>
      </c>
      <c r="D18" s="14">
        <v>7917554.3099999996</v>
      </c>
      <c r="E18" s="14">
        <v>0</v>
      </c>
      <c r="F18" s="14">
        <v>0</v>
      </c>
      <c r="G18" s="14">
        <v>1000000</v>
      </c>
      <c r="H18" s="14">
        <v>0</v>
      </c>
      <c r="I18" s="14">
        <v>10200</v>
      </c>
      <c r="J18" s="15">
        <v>4000</v>
      </c>
      <c r="K18" s="16"/>
      <c r="L18" s="14">
        <v>1139531.8799999999</v>
      </c>
      <c r="M18" s="14">
        <v>2720113.87</v>
      </c>
      <c r="N18" s="14">
        <v>9796626</v>
      </c>
      <c r="O18" s="14">
        <v>0</v>
      </c>
      <c r="P18" s="14">
        <f t="shared" si="0"/>
        <v>26532426.059999999</v>
      </c>
      <c r="Q18" s="17"/>
    </row>
    <row r="19" spans="1:17" ht="15.75" customHeight="1" x14ac:dyDescent="0.25">
      <c r="A19" s="18"/>
      <c r="B19" s="19" t="s">
        <v>30</v>
      </c>
      <c r="C19" s="20">
        <f t="shared" ref="C19:J19" si="1">C14+C17+C16+C18+C13+C12+C15</f>
        <v>133474500</v>
      </c>
      <c r="D19" s="21">
        <f t="shared" si="1"/>
        <v>93930415.680000007</v>
      </c>
      <c r="E19" s="21">
        <f t="shared" si="1"/>
        <v>61050000</v>
      </c>
      <c r="F19" s="20">
        <f t="shared" si="1"/>
        <v>341896.13</v>
      </c>
      <c r="G19" s="20">
        <f>G12+G13+G14+G15+G16+G17+G18</f>
        <v>2450000</v>
      </c>
      <c r="H19" s="20">
        <f>H12+H13+H14+H15+H16+H17+H18</f>
        <v>200000</v>
      </c>
      <c r="I19" s="20">
        <f t="shared" si="1"/>
        <v>92200</v>
      </c>
      <c r="J19" s="20">
        <f t="shared" si="1"/>
        <v>35500</v>
      </c>
      <c r="K19" s="20">
        <f>K14+K17+K16+K18+K13+K12+K15</f>
        <v>0</v>
      </c>
      <c r="L19" s="20">
        <f>L14+L17+L16+L18+L13+L12+L15</f>
        <v>4659500</v>
      </c>
      <c r="M19" s="20">
        <f t="shared" ref="M19:N19" si="2">M14+M17+M16+M18+M13+M12+M15</f>
        <v>4645311.1500000004</v>
      </c>
      <c r="N19" s="20">
        <f t="shared" si="2"/>
        <v>31079314.82</v>
      </c>
      <c r="O19" s="20">
        <f>O14+O17+O16+O18+O13+O12+O15</f>
        <v>14660700</v>
      </c>
      <c r="P19" s="22">
        <f t="shared" si="0"/>
        <v>346619337.77999997</v>
      </c>
      <c r="Q19" s="4"/>
    </row>
    <row r="20" spans="1:17" x14ac:dyDescent="0.25">
      <c r="A20" s="26" t="s">
        <v>31</v>
      </c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</row>
  </sheetData>
  <mergeCells count="12">
    <mergeCell ref="A20:P20"/>
    <mergeCell ref="D9:H9"/>
    <mergeCell ref="F5:P5"/>
    <mergeCell ref="A7:P7"/>
    <mergeCell ref="A9:A10"/>
    <mergeCell ref="B9:B10"/>
    <mergeCell ref="C9:C10"/>
    <mergeCell ref="I9:L9"/>
    <mergeCell ref="M9:O9"/>
    <mergeCell ref="P9:P10"/>
    <mergeCell ref="F3:P3"/>
    <mergeCell ref="F4:P4"/>
  </mergeCells>
  <pageMargins left="0.39370078740157483" right="0.39370078740157483" top="0.9055118110236221" bottom="0.39370078740157483" header="0.51181102362204722" footer="0"/>
  <pageSetup paperSize="9" scale="51" firstPageNumber="0" orientation="landscape" useFirstPageNumber="1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на 2025 год</vt:lpstr>
      <vt:lpstr>'на 2025 год'!Print_Area_0</vt:lpstr>
      <vt:lpstr>'на 2025 год'!Print_Titles</vt:lpstr>
      <vt:lpstr>'на 2025 год'!Область_печати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Крутовская Олеся Степановна</dc:creator>
  <cp:lastModifiedBy>RePack by Diakov</cp:lastModifiedBy>
  <cp:revision>4</cp:revision>
  <cp:lastPrinted>2025-12-11T14:24:38Z</cp:lastPrinted>
  <dcterms:created xsi:type="dcterms:W3CDTF">2015-11-07T05:36:00Z</dcterms:created>
  <dcterms:modified xsi:type="dcterms:W3CDTF">2025-12-29T05:58:31Z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*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547A898DA0384432A8F9A77392E1713D</vt:lpwstr>
  </property>
  <property fmtid="{D5CDD505-2E9C-101B-9397-08002B2CF9AE}" pid="10" name="KSOProductBuildVer">
    <vt:lpwstr>1049-11.2.0.10351</vt:lpwstr>
  </property>
</Properties>
</file>